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planetroofing-my.sharepoint.com/personal/info_planetroofing_co_uk/Documents/Pauls Stuff/5 Pack/Cutting Sheet/"/>
    </mc:Choice>
  </mc:AlternateContent>
  <xr:revisionPtr revIDLastSave="446" documentId="8_{7D8BD4A7-0756-445B-8E53-EEDFD3D5F00F}" xr6:coauthVersionLast="47" xr6:coauthVersionMax="47" xr10:uidLastSave="{C0633BC4-7E87-3540-A74E-D80F4E79E7F9}"/>
  <bookViews>
    <workbookView xWindow="25000" yWindow="0" windowWidth="10220" windowHeight="13800" xr2:uid="{D0E8CA5F-CCA3-4807-8649-5FC0B8E69F38}"/>
  </bookViews>
  <sheets>
    <sheet name="Input Screen" sheetId="1" r:id="rId1"/>
    <sheet name="Glass Order" sheetId="3" r:id="rId2"/>
    <sheet name="Glass Info" sheetId="4" r:id="rId3"/>
  </sheets>
  <definedNames>
    <definedName name="Glass">'Glass Info'!$A$4:$A$8</definedName>
    <definedName name="_xlnm.Print_Area" localSheetId="1">'Glass Order'!$A$1:$J$46</definedName>
    <definedName name="_xlnm.Print_Area" localSheetId="0">'Input Screen'!$A$1:$G$40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H2" i="3"/>
  <c r="H1" i="3"/>
  <c r="F12" i="1"/>
  <c r="C14" i="1"/>
  <c r="E32" i="1"/>
  <c r="E27" i="1"/>
  <c r="E28" i="1"/>
  <c r="D31" i="1"/>
  <c r="D32" i="1"/>
  <c r="E34" i="1"/>
  <c r="D35" i="1"/>
  <c r="E35" i="1"/>
  <c r="D36" i="1"/>
  <c r="E36" i="1"/>
  <c r="D38" i="1"/>
  <c r="E38" i="1"/>
  <c r="D39" i="1"/>
  <c r="E39" i="1"/>
  <c r="E31" i="1"/>
  <c r="E3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<sst xmlns="http://schemas.openxmlformats.org/spreadsheetml/2006/main" count="70" uniqueCount="53">
  <si>
    <t>Roof Width mm</t>
  </si>
  <si>
    <t>Roof Depth mm</t>
  </si>
  <si>
    <t>x2</t>
  </si>
  <si>
    <t xml:space="preserve">Eaves Beam Width  </t>
  </si>
  <si>
    <t xml:space="preserve">Eaves Beam Depth </t>
  </si>
  <si>
    <t>x4</t>
  </si>
  <si>
    <t>Hip Top Caps</t>
  </si>
  <si>
    <t>Hips Under Caps</t>
  </si>
  <si>
    <t>Qty</t>
  </si>
  <si>
    <t>Colour</t>
  </si>
  <si>
    <t>External Colour</t>
  </si>
  <si>
    <t>Internal Colour</t>
  </si>
  <si>
    <t>Glass Type</t>
  </si>
  <si>
    <t>Black</t>
  </si>
  <si>
    <t>Metal</t>
  </si>
  <si>
    <t>End Cut</t>
  </si>
  <si>
    <t>Straight</t>
  </si>
  <si>
    <t>Mitre</t>
  </si>
  <si>
    <t xml:space="preserve">Hip Beam </t>
  </si>
  <si>
    <t>Ridge Beam</t>
  </si>
  <si>
    <t>Rideg Top Cap</t>
  </si>
  <si>
    <t>Ridge Under Cap</t>
  </si>
  <si>
    <t>x1</t>
  </si>
  <si>
    <t xml:space="preserve">Straight </t>
  </si>
  <si>
    <t>Glass Trim Width</t>
  </si>
  <si>
    <t>Glass Trim Depth</t>
  </si>
  <si>
    <t>Roof Height</t>
  </si>
  <si>
    <t>Cut Size</t>
  </si>
  <si>
    <t>Job Ref</t>
  </si>
  <si>
    <t xml:space="preserve">Order No.  </t>
  </si>
  <si>
    <t xml:space="preserve">Date </t>
  </si>
  <si>
    <t>Cust. Ref.</t>
  </si>
  <si>
    <t>Glass Delivery Address</t>
  </si>
  <si>
    <t xml:space="preserve">Glass Ref. </t>
  </si>
  <si>
    <t>To</t>
  </si>
  <si>
    <t>From</t>
  </si>
  <si>
    <t>Glass Order Ref</t>
  </si>
  <si>
    <t>my glass ref</t>
  </si>
  <si>
    <t>Delivery Address</t>
  </si>
  <si>
    <t>Glass Notes</t>
  </si>
  <si>
    <t>Roof Glass Order</t>
  </si>
  <si>
    <t>Glass Ordr Date</t>
  </si>
  <si>
    <t xml:space="preserve">Please supply all the units below </t>
  </si>
  <si>
    <t>All the unit below are required in :</t>
  </si>
  <si>
    <t>Glass Styles</t>
  </si>
  <si>
    <t xml:space="preserve">Ambi Blue 4-16-4 Tough, S/Clean, 1.2 Uv  </t>
  </si>
  <si>
    <t xml:space="preserve">Ambi Neutral 4-16-4 Tough, S/Clean, 1.2 Uv  </t>
  </si>
  <si>
    <t xml:space="preserve">Ambi Clear 4-16-4 Tough, S/Clean, 1.2 Uv  </t>
  </si>
  <si>
    <t xml:space="preserve">Ambi Blue 4-16-4 Tough, S/Clean, 1.0 Uv  </t>
  </si>
  <si>
    <t xml:space="preserve">Ambi Neutral 4-16-4 Tough, S/Clean, 1.0 Uv  </t>
  </si>
  <si>
    <t xml:space="preserve">Ambi Clear 4-16-4 Tough, S/Clean, 1.0 Uv  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</si>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</sst>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color theme="0" tint="-0.1499984740745262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2" xfId="0" applyFill="1" applyBorder="1"/>
    <xf numFmtId="1" fontId="0" fillId="0" borderId="0" xfId="0" applyNumberFormat="1" applyAlignment="1">
      <alignment horizontal="center"/>
    </xf>
    <xf numFmtId="0" fontId="0" fillId="3" borderId="0" xfId="0" applyFill="1"/>
    <xf numFmtId="0" fontId="2" fillId="3" borderId="0" xfId="0" applyFont="1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0" xfId="0" applyAlignment="1">
      <alignment horizontal="left" vertical="top"/>
    </xf>
    <xf numFmtId="1" fontId="0" fillId="4" borderId="4" xfId="0" applyNumberFormat="1" applyFill="1" applyBorder="1" applyAlignment="1">
      <alignment horizontal="right"/>
    </xf>
    <xf numFmtId="14" fontId="0" fillId="4" borderId="4" xfId="0" applyNumberFormat="1" applyFill="1" applyBorder="1"/>
    <xf numFmtId="0" fontId="0" fillId="0" borderId="0" xfId="0" applyAlignment="1">
      <alignment wrapText="1"/>
    </xf>
    <xf numFmtId="0" fontId="0" fillId="2" borderId="1" xfId="0" applyFill="1" applyBorder="1" applyProtection="1">
      <protection locked="0"/>
    </xf>
    <xf numFmtId="0" fontId="3" fillId="2" borderId="3" xfId="0" applyFont="1" applyFill="1" applyBorder="1"/>
    <xf numFmtId="0" fontId="0" fillId="5" borderId="5" xfId="0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5" borderId="5" xfId="0" applyFill="1" applyBorder="1" applyAlignment="1">
      <alignment horizontal="left"/>
    </xf>
    <xf numFmtId="0" fontId="1" fillId="0" borderId="0" xfId="0" applyFont="1"/>
    <xf numFmtId="0" fontId="2" fillId="5" borderId="6" xfId="0" applyFont="1" applyFill="1" applyBorder="1"/>
    <xf numFmtId="0" fontId="0" fillId="5" borderId="7" xfId="0" applyFill="1" applyBorder="1"/>
    <xf numFmtId="14" fontId="0" fillId="5" borderId="7" xfId="0" applyNumberFormat="1" applyFill="1" applyBorder="1" applyAlignment="1">
      <alignment horizontal="center"/>
    </xf>
    <xf numFmtId="0" fontId="0" fillId="5" borderId="8" xfId="0" applyFill="1" applyBorder="1"/>
    <xf numFmtId="0" fontId="0" fillId="5" borderId="9" xfId="0" applyFill="1" applyBorder="1"/>
    <xf numFmtId="14" fontId="0" fillId="5" borderId="10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 /><Relationship Id="rId3" Type="http://schemas.openxmlformats.org/officeDocument/2006/relationships/worksheet" Target="worksheets/sheet3.xml" /><Relationship Id="rId7" Type="http://schemas.openxmlformats.org/officeDocument/2006/relationships/sheetMetadata" Target="metadata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11" Type="http://schemas.microsoft.com/office/2017/06/relationships/rdRichValueTypes" Target="richData/rdRichValueTypes.xml" /><Relationship Id="rId5" Type="http://schemas.openxmlformats.org/officeDocument/2006/relationships/styles" Target="styles.xml" /><Relationship Id="rId10" Type="http://schemas.microsoft.com/office/2017/06/relationships/rdRichValueStructure" Target="richData/rdrichvaluestructure.xml" /><Relationship Id="rId4" Type="http://schemas.openxmlformats.org/officeDocument/2006/relationships/theme" Target="theme/theme1.xml" /><Relationship Id="rId9" Type="http://schemas.microsoft.com/office/2017/06/relationships/rdRichValue" Target="richData/rdrichvalue.xml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33132</xdr:colOff>
      <xdr:row>0</xdr:row>
      <xdr:rowOff>455544</xdr:rowOff>
    </xdr:from>
    <xdr:to>
      <xdr:col>6</xdr:col>
      <xdr:colOff>379620</xdr:colOff>
      <xdr:row>0</xdr:row>
      <xdr:rowOff>803413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4F19072-503C-C7AA-DF2B-708BF188C19A}"/>
            </a:ext>
          </a:extLst>
        </xdr:cNvPr>
        <xdr:cNvSpPr txBox="1"/>
      </xdr:nvSpPr>
      <xdr:spPr>
        <a:xfrm>
          <a:off x="2584175" y="455544"/>
          <a:ext cx="1888434" cy="3478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threePt" dir="t"/>
          </a:scene3d>
          <a:sp3d prstMaterial="powder"/>
        </a:bodyPr>
        <a:lstStyle/>
        <a:p>
          <a:r>
            <a:rPr lang="en-GB" sz="1800">
              <a:solidFill>
                <a:schemeClr val="bg2">
                  <a:lumMod val="25000"/>
                </a:schemeClr>
              </a:solidFill>
            </a:rPr>
            <a:t>Roof Cutting Sheet</a:t>
          </a:r>
        </a:p>
      </xdr:txBody>
    </xdr:sp>
    <xdr:clientData/>
  </xdr:twoCellAnchor>
  <xdr:twoCellAnchor>
    <xdr:from>
      <xdr:col>4</xdr:col>
      <xdr:colOff>41412</xdr:colOff>
      <xdr:row>15</xdr:row>
      <xdr:rowOff>82826</xdr:rowOff>
    </xdr:from>
    <xdr:to>
      <xdr:col>6</xdr:col>
      <xdr:colOff>552174</xdr:colOff>
      <xdr:row>22</xdr:row>
      <xdr:rowOff>20706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ADF7430-08B2-0951-7E80-7D4CD10B070B}"/>
            </a:ext>
          </a:extLst>
        </xdr:cNvPr>
        <xdr:cNvSpPr txBox="1">
          <a:spLocks noChangeAspect="1"/>
        </xdr:cNvSpPr>
      </xdr:nvSpPr>
      <xdr:spPr>
        <a:xfrm>
          <a:off x="2602119" y="3292337"/>
          <a:ext cx="2063751" cy="12423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 extrusionH="76200">
          <a:bevelT w="139700" prst="cross"/>
          <a:bevelB w="114300" prst="hardEdge"/>
          <a:extrusionClr>
            <a:schemeClr val="tx1">
              <a:lumMod val="50000"/>
              <a:lumOff val="50000"/>
            </a:schemeClr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40534</xdr:colOff>
      <xdr:row>40</xdr:row>
      <xdr:rowOff>27018</xdr:rowOff>
    </xdr:from>
    <xdr:to>
      <xdr:col>4</xdr:col>
      <xdr:colOff>220885</xdr:colOff>
      <xdr:row>45</xdr:row>
      <xdr:rowOff>114839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E2B626B-330B-7117-E8EF-5AF88CF3EEA3}"/>
            </a:ext>
          </a:extLst>
        </xdr:cNvPr>
        <xdr:cNvSpPr txBox="1"/>
      </xdr:nvSpPr>
      <xdr:spPr>
        <a:xfrm>
          <a:off x="40534" y="7532178"/>
          <a:ext cx="2592000" cy="9997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5</xdr:col>
      <xdr:colOff>13515</xdr:colOff>
      <xdr:row>41</xdr:row>
      <xdr:rowOff>180884</xdr:rowOff>
    </xdr:from>
    <xdr:to>
      <xdr:col>8</xdr:col>
      <xdr:colOff>653228</xdr:colOff>
      <xdr:row>45</xdr:row>
      <xdr:rowOff>114841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912E5D0-7EB9-C973-23CE-4957C4747914}"/>
            </a:ext>
          </a:extLst>
        </xdr:cNvPr>
        <xdr:cNvSpPr txBox="1"/>
      </xdr:nvSpPr>
      <xdr:spPr>
        <a:xfrm>
          <a:off x="3066919" y="7868437"/>
          <a:ext cx="2592000" cy="663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4</xdr:col>
      <xdr:colOff>635000</xdr:colOff>
      <xdr:row>2</xdr:row>
      <xdr:rowOff>229682</xdr:rowOff>
    </xdr:from>
    <xdr:to>
      <xdr:col>8</xdr:col>
      <xdr:colOff>632958</xdr:colOff>
      <xdr:row>8</xdr:row>
      <xdr:rowOff>154522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7289A00-5541-29CA-CF14-0AF083EE04D9}"/>
            </a:ext>
          </a:extLst>
        </xdr:cNvPr>
        <xdr:cNvSpPr txBox="1"/>
      </xdr:nvSpPr>
      <xdr:spPr>
        <a:xfrm>
          <a:off x="3046649" y="891703"/>
          <a:ext cx="2592000" cy="108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46800" rtlCol="0" anchor="t"/>
        <a:lstStyle/>
        <a:p>
          <a:r>
            <a:rPr lang="en-GB" sz="1100"/>
            <a:t>Tuffex Glass </a:t>
          </a:r>
        </a:p>
        <a:p>
          <a:r>
            <a:rPr lang="en-GB"/>
            <a:t>Knowsley Business Park, </a:t>
          </a:r>
        </a:p>
        <a:p>
          <a:r>
            <a:rPr lang="en-GB"/>
            <a:t>Nexus House,</a:t>
          </a:r>
        </a:p>
        <a:p>
          <a:r>
            <a:rPr lang="en-GB"/>
            <a:t> Randles Rd,</a:t>
          </a:r>
        </a:p>
        <a:p>
          <a:r>
            <a:rPr lang="en-GB"/>
            <a:t> Knowsley, Prescot L34 9HX</a:t>
          </a:r>
          <a:endParaRPr lang="en-GB" sz="1100"/>
        </a:p>
      </xdr:txBody>
    </xdr:sp>
    <xdr:clientData/>
  </xdr:twoCellAnchor>
  <xdr:twoCellAnchor>
    <xdr:from>
      <xdr:col>0</xdr:col>
      <xdr:colOff>13508</xdr:colOff>
      <xdr:row>2</xdr:row>
      <xdr:rowOff>229682</xdr:rowOff>
    </xdr:from>
    <xdr:to>
      <xdr:col>4</xdr:col>
      <xdr:colOff>193859</xdr:colOff>
      <xdr:row>8</xdr:row>
      <xdr:rowOff>154522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F293A14-9228-0045-C399-95661FA81635}"/>
            </a:ext>
          </a:extLst>
        </xdr:cNvPr>
        <xdr:cNvSpPr txBox="1"/>
      </xdr:nvSpPr>
      <xdr:spPr>
        <a:xfrm>
          <a:off x="13508" y="891703"/>
          <a:ext cx="2592000" cy="108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Test Lanter</a:t>
          </a:r>
          <a:r>
            <a:rPr lang="en-GB" sz="1100" baseline="0"/>
            <a:t> Compnay Name </a:t>
          </a:r>
        </a:p>
        <a:p>
          <a:r>
            <a:rPr lang="en-GB" sz="1100" baseline="0"/>
            <a:t>Unit 1, Imaginary Ind. Est</a:t>
          </a:r>
        </a:p>
        <a:p>
          <a:r>
            <a:rPr lang="en-GB" sz="1100" baseline="0"/>
            <a:t>Imaginary  Road</a:t>
          </a:r>
        </a:p>
        <a:p>
          <a:r>
            <a:rPr lang="en-GB" sz="1100" baseline="0"/>
            <a:t>Town</a:t>
          </a:r>
        </a:p>
        <a:p>
          <a:r>
            <a:rPr lang="en-GB" sz="1100" baseline="0"/>
            <a:t>County. </a:t>
          </a:r>
        </a:p>
        <a:p>
          <a:r>
            <a:rPr lang="en-GB" sz="1100" baseline="0"/>
            <a:t>PO12 8PS</a:t>
          </a:r>
        </a:p>
        <a:p>
          <a:endParaRPr lang="en-GB" sz="1100"/>
        </a:p>
      </xdr:txBody>
    </xdr:sp>
    <xdr:clientData/>
  </xdr:twoCellAnchor>
  <xdr:twoCellAnchor editAs="oneCell">
    <xdr:from>
      <xdr:col>0</xdr:col>
      <xdr:colOff>378300</xdr:colOff>
      <xdr:row>17</xdr:row>
      <xdr:rowOff>108083</xdr:rowOff>
    </xdr:from>
    <xdr:to>
      <xdr:col>8</xdr:col>
      <xdr:colOff>595890</xdr:colOff>
      <xdr:row>27</xdr:row>
      <xdr:rowOff>13508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0CADF0E-74B1-2157-7262-30474E527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00" y="3485743"/>
          <a:ext cx="5223281" cy="172936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 /><Relationship Id="rId1" Type="http://schemas.openxmlformats.org/officeDocument/2006/relationships/image" Target="../media/image1.png" 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FF2A9-E24E-4FD8-9FE9-EF14C931497E}">
  <sheetPr codeName="Sheet2"/>
  <dimension ref="A1:G40"/>
  <sheetViews>
    <sheetView showGridLines="0" showRowColHeaders="0" tabSelected="1" topLeftCell="B3" zoomScale="92" zoomScaleNormal="92" workbookViewId="0">
      <selection activeCell="E9" sqref="E9"/>
    </sheetView>
  </sheetViews>
  <sheetFormatPr defaultRowHeight="15" x14ac:dyDescent="0.2"/>
  <cols>
    <col min="1" max="1" width="4.03515625" customWidth="1"/>
    <col min="2" max="2" width="15.33203125" customWidth="1"/>
    <col min="5" max="5" width="11.43359375" customWidth="1"/>
    <col min="6" max="6" width="10.76171875" customWidth="1"/>
  </cols>
  <sheetData>
    <row r="1" spans="1:7" ht="70.150000000000006" customHeight="1" x14ac:dyDescent="0.35">
      <c r="A1" s="27" t="e" vm="1">
        <v>#VALUE!</v>
      </c>
      <c r="B1" s="27"/>
      <c r="C1" s="27"/>
      <c r="D1" s="27"/>
      <c r="E1" s="7"/>
      <c r="F1" s="6"/>
      <c r="G1" s="6"/>
    </row>
    <row r="2" spans="1:7" ht="6" customHeight="1" x14ac:dyDescent="0.2"/>
    <row r="3" spans="1:7" ht="10.5" customHeight="1" x14ac:dyDescent="0.2">
      <c r="A3" s="28" t="e" vm="2">
        <v>#VALUE!</v>
      </c>
      <c r="B3" s="28"/>
      <c r="C3" s="28"/>
      <c r="D3" s="28"/>
    </row>
    <row r="4" spans="1:7" x14ac:dyDescent="0.2">
      <c r="A4" s="28"/>
      <c r="B4" s="28"/>
      <c r="C4" s="28"/>
      <c r="D4" s="28"/>
      <c r="E4" t="s">
        <v>31</v>
      </c>
      <c r="F4" s="29"/>
      <c r="G4" s="29"/>
    </row>
    <row r="5" spans="1:7" x14ac:dyDescent="0.2">
      <c r="A5" s="28"/>
      <c r="B5" s="28"/>
      <c r="C5" s="28"/>
      <c r="D5" s="28"/>
    </row>
    <row r="6" spans="1:7" x14ac:dyDescent="0.2">
      <c r="A6" s="28"/>
      <c r="B6" s="28"/>
      <c r="C6" s="28"/>
      <c r="D6" s="28"/>
      <c r="E6" t="s">
        <v>28</v>
      </c>
      <c r="F6" s="29"/>
      <c r="G6" s="29"/>
    </row>
    <row r="7" spans="1:7" x14ac:dyDescent="0.2">
      <c r="A7" s="28"/>
      <c r="B7" s="28"/>
      <c r="C7" s="28"/>
      <c r="D7" s="28"/>
    </row>
    <row r="8" spans="1:7" x14ac:dyDescent="0.2">
      <c r="A8" s="28"/>
      <c r="B8" s="28"/>
      <c r="C8" s="28"/>
      <c r="D8" s="28"/>
      <c r="E8" t="s">
        <v>33</v>
      </c>
      <c r="F8" s="29" t="s">
        <v>37</v>
      </c>
      <c r="G8" s="29"/>
    </row>
    <row r="9" spans="1:7" x14ac:dyDescent="0.2">
      <c r="A9" s="28"/>
      <c r="B9" s="28"/>
      <c r="C9" s="28"/>
      <c r="D9" s="28"/>
      <c r="G9" s="5"/>
    </row>
    <row r="10" spans="1:7" x14ac:dyDescent="0.2">
      <c r="A10" s="28"/>
      <c r="B10" s="28"/>
      <c r="C10" s="28"/>
      <c r="D10" s="28"/>
      <c r="E10" t="s">
        <v>29</v>
      </c>
      <c r="F10" s="29"/>
      <c r="G10" s="29"/>
    </row>
    <row r="11" spans="1:7" x14ac:dyDescent="0.2">
      <c r="A11" s="28"/>
      <c r="B11" s="28"/>
      <c r="C11" s="28"/>
      <c r="D11" s="28"/>
    </row>
    <row r="12" spans="1:7" x14ac:dyDescent="0.2">
      <c r="A12" s="28"/>
      <c r="B12" s="28"/>
      <c r="C12" s="28"/>
      <c r="D12" s="28"/>
      <c r="E12" t="s">
        <v>30</v>
      </c>
      <c r="F12" s="12">
        <f ca="1">TODAY()</f>
        <v>45931</v>
      </c>
    </row>
    <row r="13" spans="1:7" ht="5.45" customHeight="1" x14ac:dyDescent="0.2"/>
    <row r="14" spans="1:7" ht="14.1" customHeight="1" x14ac:dyDescent="0.2">
      <c r="B14" s="10" t="s">
        <v>26</v>
      </c>
      <c r="C14" s="11">
        <f>(C18 / 2) * 0.46630765815</f>
        <v>2937.7382463450003</v>
      </c>
    </row>
    <row r="15" spans="1:7" x14ac:dyDescent="0.2">
      <c r="E15" t="s">
        <v>32</v>
      </c>
    </row>
    <row r="16" spans="1:7" x14ac:dyDescent="0.2">
      <c r="B16" s="1" t="s">
        <v>0</v>
      </c>
      <c r="C16" s="8">
        <v>2500</v>
      </c>
      <c r="E16" s="13"/>
      <c r="F16" s="13"/>
      <c r="G16" s="13"/>
    </row>
    <row r="17" spans="1:7" x14ac:dyDescent="0.2">
      <c r="E17" s="13"/>
      <c r="F17" s="13"/>
      <c r="G17" s="13"/>
    </row>
    <row r="18" spans="1:7" x14ac:dyDescent="0.2">
      <c r="B18" s="1" t="s">
        <v>1</v>
      </c>
      <c r="C18" s="8">
        <v>12600</v>
      </c>
      <c r="E18" s="13"/>
      <c r="F18" s="13"/>
      <c r="G18" s="13"/>
    </row>
    <row r="19" spans="1:7" x14ac:dyDescent="0.2">
      <c r="E19" s="13"/>
      <c r="F19" s="13"/>
      <c r="G19" s="13"/>
    </row>
    <row r="20" spans="1:7" x14ac:dyDescent="0.2">
      <c r="B20" s="1" t="s">
        <v>10</v>
      </c>
      <c r="C20" s="9" t="s">
        <v>51</v>
      </c>
      <c r="E20" s="13"/>
      <c r="F20" s="13"/>
      <c r="G20" s="13"/>
    </row>
    <row r="21" spans="1:7" x14ac:dyDescent="0.2">
      <c r="E21" s="13"/>
      <c r="F21" s="13"/>
      <c r="G21" s="13"/>
    </row>
    <row r="22" spans="1:7" x14ac:dyDescent="0.2">
      <c r="B22" s="1" t="s">
        <v>11</v>
      </c>
      <c r="C22" s="9" t="s">
        <v>51</v>
      </c>
    </row>
    <row r="24" spans="1:7" x14ac:dyDescent="0.2">
      <c r="B24" s="1" t="s">
        <v>12</v>
      </c>
      <c r="C24" s="14" t="s">
        <v>47</v>
      </c>
      <c r="D24" s="4"/>
      <c r="E24" s="4"/>
      <c r="F24" s="4"/>
      <c r="G24" s="15"/>
    </row>
    <row r="26" spans="1:7" x14ac:dyDescent="0.2">
      <c r="C26" s="3" t="s">
        <v>8</v>
      </c>
      <c r="D26" s="3" t="s">
        <v>9</v>
      </c>
      <c r="E26" s="3" t="s">
        <v>27</v>
      </c>
      <c r="F26" s="3" t="s">
        <v>15</v>
      </c>
    </row>
    <row r="27" spans="1:7" x14ac:dyDescent="0.2">
      <c r="A27" t="s">
        <v>3</v>
      </c>
      <c r="C27" s="2" t="s">
        <v>2</v>
      </c>
      <c r="D27" s="2" t="s">
        <v>13</v>
      </c>
      <c r="E27" s="5">
        <f>C16+42</f>
        <v>2542</v>
      </c>
      <c r="F27" s="2" t="s">
        <v>17</v>
      </c>
    </row>
    <row r="28" spans="1:7" x14ac:dyDescent="0.2">
      <c r="A28" t="s">
        <v>4</v>
      </c>
      <c r="C28" s="2" t="s">
        <v>2</v>
      </c>
      <c r="D28" s="2" t="s">
        <v>13</v>
      </c>
      <c r="E28" s="5">
        <f>C18+42</f>
        <v>12642</v>
      </c>
      <c r="F28" s="2" t="s">
        <v>17</v>
      </c>
    </row>
    <row r="29" spans="1:7" x14ac:dyDescent="0.2">
      <c r="C29" s="2"/>
      <c r="D29" s="2"/>
      <c r="E29" s="5"/>
      <c r="F29" s="2"/>
    </row>
    <row r="30" spans="1:7" x14ac:dyDescent="0.2">
      <c r="A30" t="s">
        <v>18</v>
      </c>
      <c r="C30" s="2" t="s">
        <v>5</v>
      </c>
      <c r="D30" s="2" t="s">
        <v>14</v>
      </c>
      <c r="E30" s="5">
        <f>(C14 / 0.31233492) + 13</f>
        <v>9418.7310221508378</v>
      </c>
      <c r="F30" s="2" t="s">
        <v>16</v>
      </c>
    </row>
    <row r="31" spans="1:7" x14ac:dyDescent="0.2">
      <c r="A31" t="s">
        <v>6</v>
      </c>
      <c r="C31" s="2" t="s">
        <v>5</v>
      </c>
      <c r="D31" s="2" t="str">
        <f>C20</f>
        <v>White</v>
      </c>
      <c r="E31" s="5">
        <f>(C14 / 0.31233492) + 13 +12</f>
        <v>9430.7310221508378</v>
      </c>
      <c r="F31" s="2" t="s">
        <v>16</v>
      </c>
    </row>
    <row r="32" spans="1:7" x14ac:dyDescent="0.2">
      <c r="A32" t="s">
        <v>7</v>
      </c>
      <c r="C32" s="2" t="s">
        <v>5</v>
      </c>
      <c r="D32" s="2" t="str">
        <f>C22</f>
        <v>White</v>
      </c>
      <c r="E32" s="5">
        <f>(C14 / 0.31233492) + 13</f>
        <v>9418.7310221508378</v>
      </c>
      <c r="F32" s="2" t="s">
        <v>16</v>
      </c>
    </row>
    <row r="33" spans="1:7" x14ac:dyDescent="0.2">
      <c r="C33" s="2"/>
      <c r="D33" s="2"/>
      <c r="E33" s="5"/>
      <c r="F33" s="2"/>
    </row>
    <row r="34" spans="1:7" x14ac:dyDescent="0.2">
      <c r="A34" t="s">
        <v>19</v>
      </c>
      <c r="C34" s="2" t="s">
        <v>22</v>
      </c>
      <c r="D34" s="2" t="s">
        <v>14</v>
      </c>
      <c r="E34" s="5">
        <f>(C16-C18)-16</f>
        <v>-10116</v>
      </c>
      <c r="F34" s="2" t="s">
        <v>23</v>
      </c>
    </row>
    <row r="35" spans="1:7" x14ac:dyDescent="0.2">
      <c r="A35" t="s">
        <v>20</v>
      </c>
      <c r="C35" s="2" t="s">
        <v>22</v>
      </c>
      <c r="D35" s="2" t="str">
        <f>C20</f>
        <v>White</v>
      </c>
      <c r="E35" s="5">
        <f>(C16-C18)-16</f>
        <v>-10116</v>
      </c>
      <c r="F35" s="2" t="s">
        <v>23</v>
      </c>
    </row>
    <row r="36" spans="1:7" x14ac:dyDescent="0.2">
      <c r="A36" t="s">
        <v>21</v>
      </c>
      <c r="C36" s="2" t="s">
        <v>22</v>
      </c>
      <c r="D36" s="2" t="str">
        <f>C22</f>
        <v>White</v>
      </c>
      <c r="E36" s="5">
        <f>(C16-C18)-16</f>
        <v>-10116</v>
      </c>
      <c r="F36" s="2" t="s">
        <v>23</v>
      </c>
    </row>
    <row r="37" spans="1:7" x14ac:dyDescent="0.2">
      <c r="C37" s="2"/>
      <c r="D37" s="2"/>
      <c r="E37" s="5"/>
      <c r="F37" s="2"/>
    </row>
    <row r="38" spans="1:7" x14ac:dyDescent="0.2">
      <c r="A38" t="s">
        <v>24</v>
      </c>
      <c r="C38" s="2" t="s">
        <v>2</v>
      </c>
      <c r="D38" s="2" t="str">
        <f>C20</f>
        <v>White</v>
      </c>
      <c r="E38" s="5">
        <f>C16+60</f>
        <v>2560</v>
      </c>
      <c r="F38" s="2" t="s">
        <v>17</v>
      </c>
    </row>
    <row r="39" spans="1:7" x14ac:dyDescent="0.2">
      <c r="A39" t="s">
        <v>25</v>
      </c>
      <c r="C39" s="2" t="s">
        <v>2</v>
      </c>
      <c r="D39" s="2" t="str">
        <f>C20</f>
        <v>White</v>
      </c>
      <c r="E39" s="5">
        <f>C18+60</f>
        <v>12660</v>
      </c>
      <c r="F39" s="2" t="s">
        <v>17</v>
      </c>
    </row>
    <row r="40" spans="1:7" x14ac:dyDescent="0.2">
      <c r="A40" s="6"/>
      <c r="B40" s="6"/>
      <c r="C40" s="6"/>
      <c r="D40" s="6"/>
      <c r="E40" s="6"/>
      <c r="F40" s="6"/>
      <c r="G40" s="6"/>
    </row>
  </sheetData>
  <sheetProtection selectLockedCells="1"/>
  <dataConsolidate/>
  <mergeCells count="6">
    <mergeCell ref="A1:D1"/>
    <mergeCell ref="A3:D12"/>
    <mergeCell ref="F4:G4"/>
    <mergeCell ref="F6:G6"/>
    <mergeCell ref="F8:G8"/>
    <mergeCell ref="F10:G10"/>
  </mergeCells>
  <dataValidations count="2">
    <dataValidation type="list" allowBlank="1" showInputMessage="1" showErrorMessage="1" sqref="C20 C22" xr:uid="{408EF4BB-B96E-4716-A6D2-E91971E61444}">
      <formula1>"Grey,White,Black,Custom Colour"</formula1>
    </dataValidation>
    <dataValidation type="list" allowBlank="1" showInputMessage="1" showErrorMessage="1" sqref="C24" xr:uid="{36B6B090-5FE4-42F4-A6D4-A7243A95262A}">
      <formula1>Glass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B046D-6013-4D0A-9B1E-1DA0FFCA4B7A}">
  <sheetPr codeName="Sheet1"/>
  <dimension ref="A1:J42"/>
  <sheetViews>
    <sheetView topLeftCell="A10" zoomScale="94" zoomScaleNormal="94" workbookViewId="0">
      <selection activeCell="B14" sqref="B14"/>
    </sheetView>
  </sheetViews>
  <sheetFormatPr defaultRowHeight="15" x14ac:dyDescent="0.2"/>
  <cols>
    <col min="3" max="3" width="10.35546875" customWidth="1"/>
    <col min="4" max="4" width="6.72265625" customWidth="1"/>
    <col min="5" max="5" width="9.14453125" customWidth="1"/>
    <col min="6" max="6" width="8.7421875" customWidth="1"/>
    <col min="8" max="8" width="10.4921875" customWidth="1"/>
    <col min="9" max="9" width="10.0859375" customWidth="1"/>
  </cols>
  <sheetData>
    <row r="1" spans="1:10" ht="31.5" customHeight="1" x14ac:dyDescent="0.35">
      <c r="A1" s="21" t="s">
        <v>40</v>
      </c>
      <c r="B1" s="22"/>
      <c r="C1" s="22"/>
      <c r="D1" s="22"/>
      <c r="E1" s="22"/>
      <c r="F1" s="22" t="s">
        <v>41</v>
      </c>
      <c r="G1" s="22"/>
      <c r="H1" s="23">
        <f ca="1">TODAY()</f>
        <v>45931</v>
      </c>
      <c r="I1" s="24"/>
      <c r="J1" s="18"/>
    </row>
    <row r="2" spans="1:10" ht="20.45" customHeight="1" x14ac:dyDescent="0.2">
      <c r="A2" s="25" t="s">
        <v>42</v>
      </c>
      <c r="B2" s="16"/>
      <c r="C2" s="16"/>
      <c r="D2" s="16"/>
      <c r="E2" s="16"/>
      <c r="F2" s="16" t="s">
        <v>36</v>
      </c>
      <c r="G2" s="16"/>
      <c r="H2" s="19" t="str">
        <f>'Input Screen'!F8</f>
        <v>my glass ref</v>
      </c>
      <c r="I2" s="26"/>
      <c r="J2" s="18"/>
    </row>
    <row r="3" spans="1:10" ht="18.95" customHeight="1" x14ac:dyDescent="0.2">
      <c r="A3" t="s">
        <v>35</v>
      </c>
      <c r="F3" t="s">
        <v>34</v>
      </c>
    </row>
    <row r="7" spans="1:10" x14ac:dyDescent="0.2">
      <c r="D7" s="17"/>
    </row>
    <row r="10" spans="1:10" ht="8.1" customHeight="1" x14ac:dyDescent="0.2"/>
    <row r="11" spans="1:10" x14ac:dyDescent="0.2">
      <c r="A11" t="s">
        <v>43</v>
      </c>
      <c r="D11" s="20" t="str">
        <f>'Input Screen'!C24</f>
        <v xml:space="preserve">Ambi Clear 4-16-4 Tough, S/Clean, 1.2 Uv  </v>
      </c>
    </row>
    <row r="36" spans="1:6" ht="17.100000000000001" customHeight="1" x14ac:dyDescent="0.2">
      <c r="A36" s="13"/>
      <c r="B36" s="13"/>
      <c r="C36" s="13"/>
      <c r="D36" s="13"/>
    </row>
    <row r="40" spans="1:6" x14ac:dyDescent="0.2">
      <c r="A40" t="s">
        <v>38</v>
      </c>
    </row>
    <row r="42" spans="1:6" x14ac:dyDescent="0.2">
      <c r="F42" t="s">
        <v>39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291B6-4D38-4D4C-BB3C-6D73B398D5FE}">
  <sheetPr codeName="Sheet3"/>
  <dimension ref="A2:A8"/>
  <sheetViews>
    <sheetView workbookViewId="0">
      <selection activeCell="I9" sqref="I9"/>
    </sheetView>
  </sheetViews>
  <sheetFormatPr defaultRowHeight="15" x14ac:dyDescent="0.2"/>
  <sheetData>
    <row r="2" spans="1:1" x14ac:dyDescent="0.2">
      <c r="A2" s="20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  <row r="7" spans="1:1" x14ac:dyDescent="0.2">
      <c r="A7" t="s">
        <v>49</v>
      </c>
    </row>
    <row r="8" spans="1:1" x14ac:dyDescent="0.2">
      <c r="A8" t="s">
        <v>50</v>
      </c>
    </row>
  </sheetData>
  <dataValidations count="1">
    <dataValidation allowBlank="1" showInputMessage="1" showErrorMessage="1" promptTitle="Glass Style" prompt="ENter the glass style from the list- You can add glass styles on the Glass info Sheet" sqref="A3:D8" xr:uid="{10F46918-8ED3-4FD1-8ACA-31C46B97585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Input Screen</vt:lpstr>
      <vt:lpstr>Glass Order</vt:lpstr>
      <vt:lpstr>Glass Info</vt:lpstr>
      <vt:lpstr>Glass</vt:lpstr>
      <vt:lpstr>Glass Order!Print_Area</vt:lpstr>
      <vt:lpstr>Input Screen!Print_Area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info@planetroofing.co.uk</dc:creator>
  <cp:lastModifiedBy>info@planetroofing.co.uk</cp:lastModifiedBy>
  <cp:lastPrinted>2025-09-11T14:16:16Z</cp:lastPrinted>
  <dcterms:created xsi:type="dcterms:W3CDTF">2025-09-02T17:36:04Z</dcterms:created>
  <dcterms:modified xsi:type="dcterms:W3CDTF">2025-09-11T16:43:46Z</dcterms:modified>
</cp:coreProperties>
</file>